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Funnel" sheetId="2" state="visible" r:id="rId2"/>
    <sheet xmlns:r="http://schemas.openxmlformats.org/officeDocument/2006/relationships" name="Unit economics" sheetId="3" state="visible" r:id="rId3"/>
    <sheet xmlns:r="http://schemas.openxmlformats.org/officeDocument/2006/relationships" name="Finance" sheetId="4" state="visible" r:id="rId4"/>
    <sheet xmlns:r="http://schemas.openxmlformats.org/officeDocument/2006/relationships" name="Team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b val="1"/>
      <sz val="16"/>
    </font>
    <font>
      <name val="Calibri"/>
      <b val="1"/>
      <color rgb="00FFFFFF"/>
      <sz val="11"/>
    </font>
    <font>
      <name val="Calibri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  <fill>
      <patternFill patternType="solid">
        <fgColor rgb="00DCE5FB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left" vertical="center" wrapText="1"/>
    </xf>
    <xf numFmtId="9" fontId="10" fillId="0" borderId="1" applyAlignment="1" pivotButton="0" quotePrefix="0" xfId="0">
      <alignment horizontal="left" vertical="center" wrapText="1"/>
    </xf>
    <xf numFmtId="164" fontId="1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6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Agency KPI dashboard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Agency financial and product metrics: CAC, LTV, ARR, retention, NPS, funnel conversions. Monthly plan-fact.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Sales funnel</t>
        </is>
      </c>
      <c r="C10" s="7" t="inlineStr">
        <is>
          <t>MQL → SQL → paying</t>
        </is>
      </c>
    </row>
    <row r="11">
      <c r="B11" s="6" t="inlineStr">
        <is>
          <t>• Unit economics</t>
        </is>
      </c>
      <c r="C11" s="7" t="inlineStr">
        <is>
          <t>CAC, LTV, payback, LTV/CAC</t>
        </is>
      </c>
    </row>
    <row r="12">
      <c r="B12" s="6" t="inlineStr">
        <is>
          <t>• Finance</t>
        </is>
      </c>
      <c r="C12" s="7" t="inlineStr">
        <is>
          <t>MRR, ARR, churn $, expansion $</t>
        </is>
      </c>
    </row>
    <row r="13">
      <c r="B13" s="6" t="inlineStr">
        <is>
          <t>• Team/NPS</t>
        </is>
      </c>
      <c r="C13" s="7" t="inlineStr">
        <is>
          <t>Recycling, client NPS, eNPS</t>
        </is>
      </c>
    </row>
    <row r="15">
      <c r="B15" s="5" t="inlineStr">
        <is>
          <t>How to fill out</t>
        </is>
      </c>
    </row>
    <row r="16">
      <c r="B16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1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2">
      <c r="B2" s="9" t="inlineStr">
        <is>
          <t>Sales funnel: plan-fact by month</t>
        </is>
      </c>
    </row>
    <row r="4">
      <c r="B4" s="10" t="inlineStr">
        <is>
          <t>Stage</t>
        </is>
      </c>
      <c r="C4" s="10" t="inlineStr">
        <is>
          <t>Jan plan</t>
        </is>
      </c>
      <c r="D4" s="10" t="inlineStr">
        <is>
          <t>Jan fact</t>
        </is>
      </c>
      <c r="E4" s="10" t="inlineStr">
        <is>
          <t>Feb plan</t>
        </is>
      </c>
      <c r="F4" s="10" t="inlineStr">
        <is>
          <t>Feb fact</t>
        </is>
      </c>
      <c r="G4" s="10" t="inlineStr">
        <is>
          <t>Mar plan</t>
        </is>
      </c>
      <c r="H4" s="10" t="inlineStr">
        <is>
          <t>Mar fact</t>
        </is>
      </c>
    </row>
    <row r="5">
      <c r="B5" s="11" t="inlineStr">
        <is>
          <t>Total leads</t>
        </is>
      </c>
      <c r="C5" s="12" t="n">
        <v>220</v>
      </c>
      <c r="D5" s="12" t="n">
        <v>198</v>
      </c>
      <c r="E5" s="12" t="n">
        <v>240</v>
      </c>
      <c r="F5" s="12" t="n">
        <v>251</v>
      </c>
      <c r="G5" s="12" t="n">
        <v>260</v>
      </c>
      <c r="H5" s="12" t="inlineStr"/>
    </row>
    <row r="6">
      <c r="B6" s="11" t="inlineStr">
        <is>
          <t>MQL (qualified)</t>
        </is>
      </c>
      <c r="C6" s="12" t="n">
        <v>95</v>
      </c>
      <c r="D6" s="12" t="n">
        <v>88</v>
      </c>
      <c r="E6" s="12" t="n">
        <v>110</v>
      </c>
      <c r="F6" s="12" t="n">
        <v>117</v>
      </c>
      <c r="G6" s="12" t="n">
        <v>125</v>
      </c>
      <c r="H6" s="12" t="inlineStr"/>
    </row>
    <row r="7">
      <c r="B7" s="11" t="inlineStr">
        <is>
          <t>SQL (for meeting)</t>
        </is>
      </c>
      <c r="C7" s="12" t="n">
        <v>38</v>
      </c>
      <c r="D7" s="12" t="n">
        <v>35</v>
      </c>
      <c r="E7" s="12" t="n">
        <v>45</v>
      </c>
      <c r="F7" s="12" t="n">
        <v>49</v>
      </c>
      <c r="G7" s="12" t="n">
        <v>52</v>
      </c>
      <c r="H7" s="12" t="inlineStr"/>
    </row>
    <row r="8">
      <c r="B8" s="11" t="inlineStr">
        <is>
          <t>Paying</t>
        </is>
      </c>
      <c r="C8" s="12" t="n">
        <v>9</v>
      </c>
      <c r="D8" s="12" t="n">
        <v>8</v>
      </c>
      <c r="E8" s="12" t="n">
        <v>11</v>
      </c>
      <c r="F8" s="12" t="n">
        <v>12</v>
      </c>
      <c r="G8" s="12" t="n">
        <v>13</v>
      </c>
      <c r="H8" s="12" t="inlineStr"/>
    </row>
    <row r="9">
      <c r="B9" s="11" t="inlineStr">
        <is>
          <t>CR lead→MQL %</t>
        </is>
      </c>
      <c r="C9" s="14">
        <f>IF(C5=0,"",C6/C5)</f>
        <v/>
      </c>
      <c r="D9" s="14">
        <f>IF(D5=0,"",D6/D5)</f>
        <v/>
      </c>
      <c r="E9" s="14">
        <f>IF(E5=0,"",E6/E5)</f>
        <v/>
      </c>
      <c r="F9" s="14">
        <f>IF(F5=0,"",F6/F5)</f>
        <v/>
      </c>
      <c r="G9" s="14">
        <f>IF(G5=0,"",G6/G5)</f>
        <v/>
      </c>
      <c r="H9" s="14">
        <f>IF(H5=0,"",H6/H5)</f>
        <v/>
      </c>
    </row>
    <row r="10">
      <c r="B10" s="11" t="inlineStr">
        <is>
          <t>CR MQL→SQL %</t>
        </is>
      </c>
      <c r="C10" s="14">
        <f>IF(C6=0,"",C7/C6)</f>
        <v/>
      </c>
      <c r="D10" s="14">
        <f>IF(D6=0,"",D7/D6)</f>
        <v/>
      </c>
      <c r="E10" s="14">
        <f>IF(E6=0,"",E7/E6)</f>
        <v/>
      </c>
      <c r="F10" s="14">
        <f>IF(F6=0,"",F7/F6)</f>
        <v/>
      </c>
      <c r="G10" s="14">
        <f>IF(G6=0,"",G7/G6)</f>
        <v/>
      </c>
      <c r="H10" s="14">
        <f>IF(H6=0,"",H7/H6)</f>
        <v/>
      </c>
    </row>
    <row r="11">
      <c r="B11" s="11" t="inlineStr">
        <is>
          <t>CR SQL→payment %</t>
        </is>
      </c>
      <c r="C11" s="14">
        <f>IF(C7=0,"",C8/C7)</f>
        <v/>
      </c>
      <c r="D11" s="14">
        <f>IF(D7=0,"",D8/D7)</f>
        <v/>
      </c>
      <c r="E11" s="14">
        <f>IF(E7=0,"",E8/E7)</f>
        <v/>
      </c>
      <c r="F11" s="14">
        <f>IF(F7=0,"",F8/F7)</f>
        <v/>
      </c>
      <c r="G11" s="14">
        <f>IF(G7=0,"",G8/G7)</f>
        <v/>
      </c>
      <c r="H11" s="14">
        <f>IF(H7=0,"",H8/H7)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26" customWidth="1" min="7" max="7"/>
  </cols>
  <sheetData>
    <row r="2">
      <c r="B2" s="9" t="inlineStr">
        <is>
          <t>Unit economics by cohort</t>
        </is>
      </c>
    </row>
    <row r="4">
      <c r="B4" s="10" t="inlineStr">
        <is>
          <t>Metrica</t>
        </is>
      </c>
      <c r="C4" s="10" t="inlineStr">
        <is>
          <t>Q4 2025</t>
        </is>
      </c>
      <c r="D4" s="10" t="inlineStr">
        <is>
          <t>Q1 2026</t>
        </is>
      </c>
      <c r="E4" s="10" t="inlineStr">
        <is>
          <t>Q2 goal</t>
        </is>
      </c>
      <c r="F4" s="10" t="inlineStr">
        <is>
          <t>Q3 goal</t>
        </is>
      </c>
      <c r="G4" s="10" t="inlineStr">
        <is>
          <t>Agency norm</t>
        </is>
      </c>
    </row>
    <row r="5">
      <c r="B5" s="11" t="inlineStr">
        <is>
          <t>CAC, ₽</t>
        </is>
      </c>
      <c r="C5" s="12" t="n">
        <v>18500</v>
      </c>
      <c r="D5" s="12" t="n">
        <v>16200</v>
      </c>
      <c r="E5" s="12" t="n">
        <v>14000</v>
      </c>
      <c r="F5" s="12" t="n">
        <v>12500</v>
      </c>
      <c r="G5" s="12" t="inlineStr">
        <is>
          <t>≤ 14 000</t>
        </is>
      </c>
    </row>
    <row r="6">
      <c r="B6" s="11" t="inlineStr">
        <is>
          <t>ACV (average bill/year), ₽</t>
        </is>
      </c>
      <c r="C6" s="12" t="n">
        <v>480000</v>
      </c>
      <c r="D6" s="12" t="n">
        <v>520000</v>
      </c>
      <c r="E6" s="12" t="n">
        <v>560000</v>
      </c>
      <c r="F6" s="12" t="n">
        <v>600000</v>
      </c>
      <c r="G6" s="12" t="inlineStr">
        <is>
          <t>≥ 500 000</t>
        </is>
      </c>
    </row>
    <row r="7">
      <c r="B7" s="11" t="inlineStr">
        <is>
          <t>LTV (for 24 months), ₽</t>
        </is>
      </c>
      <c r="C7" s="12" t="n">
        <v>720000</v>
      </c>
      <c r="D7" s="12" t="n">
        <v>820000</v>
      </c>
      <c r="E7" s="12" t="n">
        <v>920000</v>
      </c>
      <c r="F7" s="12" t="n">
        <v>1050000</v>
      </c>
      <c r="G7" s="12" t="inlineStr">
        <is>
          <t>≥ 900 000</t>
        </is>
      </c>
    </row>
    <row r="8">
      <c r="B8" s="11" t="inlineStr">
        <is>
          <t>LTV / CAC</t>
        </is>
      </c>
      <c r="C8" s="15">
        <f>IF(C5=0,"",C7/C5)</f>
        <v/>
      </c>
      <c r="D8" s="15">
        <f>IF(D5=0,"",D7/D5)</f>
        <v/>
      </c>
      <c r="E8" s="15">
        <f>IF(E5=0,"",E7/E5)</f>
        <v/>
      </c>
      <c r="F8" s="15">
        <f>IF(F5=0,"",F7/F5)</f>
        <v/>
      </c>
      <c r="G8" s="12" t="inlineStr">
        <is>
          <t>≥ 30</t>
        </is>
      </c>
    </row>
    <row r="9">
      <c r="B9" s="11" t="inlineStr">
        <is>
          <t>Payback, months</t>
        </is>
      </c>
      <c r="C9" s="12" t="n">
        <v>1.5</v>
      </c>
      <c r="D9" s="12" t="n">
        <v>1.2</v>
      </c>
      <c r="E9" s="12" t="n">
        <v>1.1</v>
      </c>
      <c r="F9" s="12" t="n">
        <v>1</v>
      </c>
      <c r="G9" s="12" t="inlineStr">
        <is>
          <t>≤ 1.5</t>
        </is>
      </c>
    </row>
    <row r="10">
      <c r="B10" s="11" t="inlineStr">
        <is>
          <t>Gross margin %</t>
        </is>
      </c>
      <c r="C10" s="12" t="inlineStr">
        <is>
          <t>62%</t>
        </is>
      </c>
      <c r="D10" s="12" t="inlineStr">
        <is>
          <t>65%</t>
        </is>
      </c>
      <c r="E10" s="12" t="inlineStr">
        <is>
          <t>67%</t>
        </is>
      </c>
      <c r="F10" s="12" t="inlineStr">
        <is>
          <t>68%</t>
        </is>
      </c>
      <c r="G10" s="12" t="inlineStr">
        <is>
          <t>≥ 60%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12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2">
      <c r="B2" s="9" t="inlineStr">
        <is>
          <t>MRR / ARR / churn / expansion (₽)</t>
        </is>
      </c>
    </row>
    <row r="4">
      <c r="B4" s="10" t="inlineStr">
        <is>
          <t>Metrica</t>
        </is>
      </c>
      <c r="C4" s="10" t="inlineStr">
        <is>
          <t>Jan</t>
        </is>
      </c>
      <c r="D4" s="10" t="inlineStr">
        <is>
          <t>Feb</t>
        </is>
      </c>
      <c r="E4" s="10" t="inlineStr">
        <is>
          <t>Mar</t>
        </is>
      </c>
      <c r="F4" s="10" t="inlineStr">
        <is>
          <t>Apr</t>
        </is>
      </c>
      <c r="G4" s="10" t="inlineStr">
        <is>
          <t>May</t>
        </is>
      </c>
      <c r="H4" s="10" t="inlineStr">
        <is>
          <t>Jun</t>
        </is>
      </c>
    </row>
    <row r="5">
      <c r="B5" s="11" t="inlineStr">
        <is>
          <t>Start MRR, ₽</t>
        </is>
      </c>
      <c r="C5" s="12" t="n">
        <v>3400000</v>
      </c>
      <c r="D5" s="12">
        <f>IF(C9="","",C9)</f>
        <v/>
      </c>
      <c r="E5" s="12">
        <f>IF(D9="","",D9)</f>
        <v/>
      </c>
      <c r="F5" s="12">
        <f>IF(E9="","",E9)</f>
        <v/>
      </c>
      <c r="G5" s="12">
        <f>IF(F9="","",F9)</f>
        <v/>
      </c>
      <c r="H5" s="12">
        <f>IF(G9="","",G9)</f>
        <v/>
      </c>
    </row>
    <row r="6">
      <c r="B6" s="11" t="inlineStr">
        <is>
          <t>New MRR (+)</t>
        </is>
      </c>
      <c r="C6" s="12" t="n">
        <v>280000</v>
      </c>
      <c r="D6" s="12" t="n">
        <v>320000</v>
      </c>
      <c r="E6" s="12" t="n">
        <v>350000</v>
      </c>
      <c r="F6" s="12" t="n">
        <v>380000</v>
      </c>
      <c r="G6" s="12" t="n">
        <v>410000</v>
      </c>
      <c r="H6" s="12" t="n">
        <v>440000</v>
      </c>
    </row>
    <row r="7">
      <c r="B7" s="11" t="inlineStr">
        <is>
          <t>Expansion MRR (+)</t>
        </is>
      </c>
      <c r="C7" s="12" t="n">
        <v>50000</v>
      </c>
      <c r="D7" s="12" t="n">
        <v>60000</v>
      </c>
      <c r="E7" s="12" t="n">
        <v>70000</v>
      </c>
      <c r="F7" s="12" t="n">
        <v>80000</v>
      </c>
      <c r="G7" s="12" t="n">
        <v>90000</v>
      </c>
      <c r="H7" s="12" t="n">
        <v>100000</v>
      </c>
    </row>
    <row r="8">
      <c r="B8" s="11" t="inlineStr">
        <is>
          <t>Churn MRR (-)</t>
        </is>
      </c>
      <c r="C8" s="12" t="n">
        <v>-150000</v>
      </c>
      <c r="D8" s="12" t="n">
        <v>-200000</v>
      </c>
      <c r="E8" s="12" t="n">
        <v>-230000</v>
      </c>
      <c r="F8" s="12" t="n">
        <v>-260000</v>
      </c>
      <c r="G8" s="12" t="n">
        <v>-300000</v>
      </c>
      <c r="H8" s="12" t="n">
        <v>-330000</v>
      </c>
    </row>
    <row r="9">
      <c r="B9" s="11" t="inlineStr">
        <is>
          <t>End MRR, ₽</t>
        </is>
      </c>
      <c r="C9" s="13">
        <f>IF(C5="","",C5+C6+C7+C8)</f>
        <v/>
      </c>
      <c r="D9" s="13">
        <f>IF(D5="","",D5+D6+D7+D8)</f>
        <v/>
      </c>
      <c r="E9" s="13">
        <f>IF(E5="","",E5+E6+E7+E8)</f>
        <v/>
      </c>
      <c r="F9" s="13">
        <f>IF(F5="","",F5+F6+F7+F8)</f>
        <v/>
      </c>
      <c r="G9" s="13">
        <f>IF(G5="","",G5+G6+G7+G8)</f>
        <v/>
      </c>
      <c r="H9" s="13">
        <f>IF(H5="","",H5+H6+H7+H8)</f>
        <v/>
      </c>
    </row>
    <row r="10">
      <c r="B10" s="11" t="inlineStr">
        <is>
          <t>ARR (annualized), ₽</t>
        </is>
      </c>
      <c r="C10" s="12">
        <f>IF(C9="","",C9*12)</f>
        <v/>
      </c>
      <c r="D10" s="12">
        <f>IF(D9="","",D9*12)</f>
        <v/>
      </c>
      <c r="E10" s="12">
        <f>IF(E9="","",E9*12)</f>
        <v/>
      </c>
      <c r="F10" s="12">
        <f>IF(F9="","",F9*12)</f>
        <v/>
      </c>
      <c r="G10" s="12">
        <f>IF(G9="","",G9*12)</f>
        <v/>
      </c>
      <c r="H10" s="12">
        <f>IF(H9="","",H9*12)</f>
        <v/>
      </c>
    </row>
    <row r="11">
      <c r="B11" s="11" t="inlineStr">
        <is>
          <t>Net Revenue Retention %</t>
        </is>
      </c>
      <c r="C11" s="12" t="inlineStr">
        <is>
          <t>104%</t>
        </is>
      </c>
      <c r="D11" s="12" t="inlineStr">
        <is>
          <t>104%</t>
        </is>
      </c>
      <c r="E11" s="12" t="inlineStr">
        <is>
          <t>104%</t>
        </is>
      </c>
      <c r="F11" s="12" t="inlineStr">
        <is>
          <t>104%</t>
        </is>
      </c>
      <c r="G11" s="12" t="inlineStr">
        <is>
          <t>104%</t>
        </is>
      </c>
      <c r="H11" s="12" t="inlineStr">
        <is>
          <t>104%</t>
        </is>
      </c>
    </row>
    <row r="12">
      <c r="B12" s="11" t="inlineStr">
        <is>
          <t>Logo churn %</t>
        </is>
      </c>
      <c r="C12" s="12" t="inlineStr">
        <is>
          <t>1.8%</t>
        </is>
      </c>
      <c r="D12" s="12" t="inlineStr">
        <is>
          <t>2.1%</t>
        </is>
      </c>
      <c r="E12" s="12" t="inlineStr">
        <is>
          <t>2.2%</t>
        </is>
      </c>
      <c r="F12" s="12" t="inlineStr">
        <is>
          <t>2.3%</t>
        </is>
      </c>
      <c r="G12" s="12" t="inlineStr">
        <is>
          <t>2.5%</t>
        </is>
      </c>
      <c r="H12" s="12" t="inlineStr">
        <is>
          <t>2.4%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10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>
      <c r="B2" s="9" t="inlineStr">
        <is>
          <t>Team, utilization, NPS</t>
        </is>
      </c>
    </row>
    <row r="4">
      <c r="B4" s="10" t="inlineStr">
        <is>
          <t>Metrica</t>
        </is>
      </c>
      <c r="C4" s="10" t="inlineStr">
        <is>
          <t>Q4 2025</t>
        </is>
      </c>
      <c r="D4" s="10" t="inlineStr">
        <is>
          <t>Q1 2026</t>
        </is>
      </c>
      <c r="E4" s="10" t="inlineStr">
        <is>
          <t>Q2 goal</t>
        </is>
      </c>
      <c r="F4" s="10" t="inlineStr">
        <is>
          <t>Q3 goal</t>
        </is>
      </c>
    </row>
    <row r="5">
      <c r="B5" s="11" t="inlineStr">
        <is>
          <t>FTE (production)</t>
        </is>
      </c>
      <c r="C5" s="12" t="n">
        <v>9</v>
      </c>
      <c r="D5" s="12" t="n">
        <v>11</v>
      </c>
      <c r="E5" s="12" t="n">
        <v>13</v>
      </c>
      <c r="F5" s="12" t="n">
        <v>15</v>
      </c>
    </row>
    <row r="6">
      <c r="B6" s="11" t="inlineStr">
        <is>
          <t>Disposal %</t>
        </is>
      </c>
      <c r="C6" s="12" t="inlineStr">
        <is>
          <t>72%</t>
        </is>
      </c>
      <c r="D6" s="12" t="inlineStr">
        <is>
          <t>78%</t>
        </is>
      </c>
      <c r="E6" s="12" t="inlineStr">
        <is>
          <t>≥ 80%</t>
        </is>
      </c>
      <c r="F6" s="12" t="inlineStr">
        <is>
          <t>≥ 80%</t>
        </is>
      </c>
    </row>
    <row r="7">
      <c r="B7" s="11" t="inlineStr">
        <is>
          <t>Revenue per FTE/month, ₽</t>
        </is>
      </c>
      <c r="C7" s="12" t="n">
        <v>360000</v>
      </c>
      <c r="D7" s="12" t="n">
        <v>420000</v>
      </c>
      <c r="E7" s="12" t="n">
        <v>460000</v>
      </c>
      <c r="F7" s="12" t="n">
        <v>480000</v>
      </c>
    </row>
    <row r="8">
      <c r="B8" s="11" t="inlineStr">
        <is>
          <t>Client NPS</t>
        </is>
      </c>
      <c r="C8" s="12" t="n">
        <v>38</v>
      </c>
      <c r="D8" s="12" t="n">
        <v>44</v>
      </c>
      <c r="E8" s="12" t="inlineStr">
        <is>
          <t>≥ 50</t>
        </is>
      </c>
      <c r="F8" s="12" t="inlineStr">
        <is>
          <t>≥ 55</t>
        </is>
      </c>
    </row>
    <row r="9">
      <c r="B9" s="11" t="inlineStr">
        <is>
          <t>eNPS teams</t>
        </is>
      </c>
      <c r="C9" s="12" t="n">
        <v>22</v>
      </c>
      <c r="D9" s="12" t="n">
        <v>28</v>
      </c>
      <c r="E9" s="12" t="inlineStr">
        <is>
          <t>≥ 35</t>
        </is>
      </c>
      <c r="F9" s="12" t="inlineStr">
        <is>
          <t>≥ 40</t>
        </is>
      </c>
    </row>
    <row r="10">
      <c r="B10" s="11" t="inlineStr">
        <is>
          <t>Bench (free) %</t>
        </is>
      </c>
      <c r="C10" s="12" t="inlineStr">
        <is>
          <t>12%</t>
        </is>
      </c>
      <c r="D10" s="12" t="inlineStr">
        <is>
          <t>8%</t>
        </is>
      </c>
      <c r="E10" s="12" t="inlineStr">
        <is>
          <t>≤ 10%</t>
        </is>
      </c>
      <c r="F10" s="12" t="inlineStr">
        <is>
          <t>≤ 10%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2026-05-25T05:27:44Z</dcterms:created>
  <dcterms:modified xmlns:dcterms="http://purl.org/dc/terms/" xmlns:xsi="http://www.w3.org/2001/XMLSchema-instance" xsi:type="dcterms:W3CDTF">2026-09-08T19:22:29Z</dcterms:modified>
</cp:coreProperties>
</file>